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ห้วยไร่\"/>
    </mc:Choice>
  </mc:AlternateContent>
  <xr:revisionPtr revIDLastSave="0" documentId="13_ncr:1_{3D3E43FE-B104-4394-BB18-BC03553B9A4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พิสูจน์ยอดสะสมระหว่างปี" sheetId="13" r:id="rId1"/>
    <sheet name="เงินสะสม" sheetId="12" r:id="rId2"/>
    <sheet name="เงินทุนสำรองเงินสะสม" sheetId="10" r:id="rId3"/>
    <sheet name="Sheet1 (2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3" l="1"/>
  <c r="D6" i="6"/>
  <c r="D8" i="6" s="1"/>
  <c r="I47" i="13" l="1"/>
  <c r="I17" i="13"/>
  <c r="I13" i="13"/>
  <c r="I6" i="13"/>
  <c r="I8" i="10"/>
  <c r="I49" i="13" l="1"/>
  <c r="I6" i="12" l="1"/>
  <c r="I9" i="10"/>
  <c r="I7" i="12" l="1"/>
  <c r="I13" i="12" s="1"/>
  <c r="I4" i="13" s="1"/>
  <c r="I7" i="13" s="1"/>
  <c r="I18" i="13" s="1"/>
</calcChain>
</file>

<file path=xl/sharedStrings.xml><?xml version="1.0" encoding="utf-8"?>
<sst xmlns="http://schemas.openxmlformats.org/spreadsheetml/2006/main" count="109" uniqueCount="82">
  <si>
    <t>บวก</t>
  </si>
  <si>
    <t>หัก</t>
  </si>
  <si>
    <t>องค์การบริหารส่วนตำบลห้วยไร่  อำเภอคอนสวรรค์  จังหวัดชัยภูมิ</t>
  </si>
  <si>
    <r>
      <rPr>
        <u/>
        <sz val="16"/>
        <color theme="1"/>
        <rFont val="TH SarabunIT๙"/>
        <family val="2"/>
      </rPr>
      <t>หัก</t>
    </r>
    <r>
      <rPr>
        <sz val="16"/>
        <color theme="1"/>
        <rFont val="TH SarabunIT๙"/>
        <family val="2"/>
      </rPr>
      <t xml:space="preserve">  การปรับปรุงบัญชีเพื่อยกยอดบัญชีในปีงบประมาณ  พ.ศ. 2564</t>
    </r>
  </si>
  <si>
    <t>รายการที่มีข้อผูกพันตามสัญญาจะซื้อจะขายที่ดิน</t>
  </si>
  <si>
    <t>(1)</t>
  </si>
  <si>
    <t>สำรองตามระเบียบฯ</t>
  </si>
  <si>
    <t>ลงชื่อ</t>
  </si>
  <si>
    <t>ผู้จัดทำ</t>
  </si>
  <si>
    <t xml:space="preserve">   ผู้ตรวจสอบ</t>
  </si>
  <si>
    <t>(นายอานนท์  เกตุพิบูลย์)</t>
  </si>
  <si>
    <t>(นางสาวณิชนิภา ไต้สันเทียะ)</t>
  </si>
  <si>
    <t xml:space="preserve">          หัวหน้าฝ่ายการเงินและบัญชี</t>
  </si>
  <si>
    <t>ผู้อำนวยการกองคลัง</t>
  </si>
  <si>
    <t>เงินทุนสำรองเงินสะสมที่ได้รับอนุมัติแล้ว ทั้งที่ไม่ได้ก่อหนี้ผูกพัน</t>
  </si>
  <si>
    <t xml:space="preserve">            หัวหน้าฝ่ายการเงินและบัญชี</t>
  </si>
  <si>
    <t>ที่</t>
  </si>
  <si>
    <t>รายการ</t>
  </si>
  <si>
    <t>สำรองงบบุคลากร</t>
  </si>
  <si>
    <t>สำรองกรณีสาธารณภัย</t>
  </si>
  <si>
    <t>รวมสำรองจ่าย</t>
  </si>
  <si>
    <t>เงินสะสมที่ได้รับอนุมัติแล้วในปีปัจจุบัน</t>
  </si>
  <si>
    <t>ถอนคืนเงินรายรับข้ามปีงบประมาณ</t>
  </si>
  <si>
    <t>เงินสะสมที่เหลือจากการอนุมัติหลังจากก่อหนี้ผูกพันแล้ว</t>
  </si>
  <si>
    <t>เงินทุนสำรองเงินสะสมที่ได้รับอนุมัติแล้วในปีปัจจุบัน</t>
  </si>
  <si>
    <t>แบบรายงานพิสูจน์ยอดเงินสะสมที่สามารถนำไปใช้ได้ตามรายงานการเงิน</t>
  </si>
  <si>
    <t xml:space="preserve">     แต่ยังไม่ได้บันทึกบัญชีเป็นหนี้สิน**</t>
  </si>
  <si>
    <t>แบบรายงานพิสูจน์ยอดเงินสะสมที่สามารถนำไปใช้ได้ตามรายงานการเงิน (ระหว่างปี)</t>
  </si>
  <si>
    <t>แบบรายงานพิสูจน์ยอดเงินทุนสำรองเงินสะสมที่สามารถนำไปใช้ได้ตามรายงานการเงิน</t>
  </si>
  <si>
    <t>เงินทุนสำรองเงินสะสมที่เหลือจากการอนุมัติหลังจากก่อหนี้ผูกพันแล้ว</t>
  </si>
  <si>
    <t xml:space="preserve">     แต่ยังไม่ได้บันทึกบัญชีเป็นหนี้สิน</t>
  </si>
  <si>
    <t>จำนวนเงิน</t>
  </si>
  <si>
    <t>คงเหลือเงินสะสมตามบัญชีเงินฝากธนาคารที่นำไปใช้ได้  ณ  วันที่  30  กันยายน  2566</t>
  </si>
  <si>
    <t>ณ  วันที่  30  กันยายน  2566</t>
  </si>
  <si>
    <t>หนี้สิน  ณ  วันที่  30  กันยายน  2566*</t>
  </si>
  <si>
    <t>เงินทุนสำรองเงินสะสม  ณ  วันที่  30  กันยายน  2566</t>
  </si>
  <si>
    <t>คงเหลือเงินสะสมตามบัญชีเงินฝากธนาคาร  ณ  วันที่  30  กันยายน  2566</t>
  </si>
  <si>
    <t>เงินสะสมตามบัญชีเงินฝากธนาคารที่นำไปใช้ได้  ณ  วันที่  30  กันยายน  2566</t>
  </si>
  <si>
    <t>รายการสำรองเงินสะสมตามระเบียบฯ ข้อ 97(3)</t>
  </si>
  <si>
    <t>                1. รายได้ตามสัญญาเช่าการเงินรอการรับรู้ - ระยะสั้น</t>
  </si>
  <si>
    <t>                2. รายได้รอการรับรู้ - ระยะสั้น</t>
  </si>
  <si>
    <t>                3. รายได้รอการรับรู้ - ระยะยาว</t>
  </si>
  <si>
    <t>                4. เงินกู้ - ระยะสั้น</t>
  </si>
  <si>
    <t xml:space="preserve">                5.  ส่วนของเงินกู้ระยะยาวที่ถึงกำหนดชำระภายใน 1 ปี</t>
  </si>
  <si>
    <t>                6. เงินกู้ - ระยะยาว</t>
  </si>
  <si>
    <t>                7. ค่าใช้จ่ายค้างจ่ายที่ใช้งบประมาณปีถัดไปในการชำระหนี้ เช่น ค่าไฟฟ้า ค่าน้ำประปา ค่าโทรศัพย์ เดือน ส.ค. - ก.ย. เป็นต้น</t>
  </si>
  <si>
    <t>                8. หนี้สินที่ตั้งหนี้จากแหล่งเงินอุดหนุนระบุวัตถุประสงค์/เฉพาะกิจและยังไม่ได้รับเงินอุดหนุนในปีที่ตั้งหนี้</t>
  </si>
  <si>
    <t xml:space="preserve">                9. หนี้สินที่ตั้งหนี้จากแหล่งเงินกู้และยังไม่ได้รับเงินกู้ในปีที่ตั้งหนี้</t>
  </si>
  <si>
    <t xml:space="preserve">                ** รายการกันเงินและขยายเวลาเบิกจ่ายเงิน เฉพาะแหล่งเงินงบประมาณ</t>
  </si>
  <si>
    <t xml:space="preserve">               การบันทึกบัญชีเป็นหนี้สิน หมายถึง การรับรู้ภาระหนี้สิน เช่น การตั้งหนี้ การตั้งค่าใช้จ่ายค้างจ่าย เป็นต้น</t>
  </si>
  <si>
    <t xml:space="preserve">  และที่ก่อหนี้ผูกพันแล้ว แต่ยังไม่ได้บันทึกบัญชีเป็นหนี้สิน</t>
  </si>
  <si>
    <t>คงเหลือเงินสะสมตามบัญชีเงินฝากธนาคารที่นำไปใช้ได้หลังหักสำรองตามระเบียบฯ</t>
  </si>
  <si>
    <t>และเงินสะสมคงเหลือขั้นต่ำตามระเบียบฯ</t>
  </si>
  <si>
    <t>รับคืนเงินรายจ่าย/รับรายได้ข้ามปีงบประมาณตกเป็นเงินสะสม</t>
  </si>
  <si>
    <t xml:space="preserve">               1.  ค่าใช้จ่ายด้านบุคลากรไม่น้อยกว่าสามเดือน</t>
  </si>
  <si>
    <t xml:space="preserve">               3.  เงินสมทบเงินทุนส่งเสริมกิจการองค์การบริหารส่วนจังหวัดหรือสมทบเงินทุนส่งเสริมกิจการเทศบาลที่นำส่งประจำปี 2566</t>
  </si>
  <si>
    <r>
      <rPr>
        <b/>
        <sz val="16"/>
        <color theme="1"/>
        <rFont val="TH SarabunPSK"/>
        <family val="2"/>
      </rPr>
      <t>หมายเหตุ*</t>
    </r>
    <r>
      <rPr>
        <sz val="16"/>
        <color theme="1"/>
        <rFont val="TH SarabunPSK"/>
        <family val="2"/>
      </rPr>
      <t xml:space="preserve">  สำรองตามระเบียบฯ ประกอบด้วย</t>
    </r>
  </si>
  <si>
    <t xml:space="preserve">               2.  ร้อยละสิบห้าของงบประมาณรายจ่ายประจำปี  เพื่อให้เป็นค่าใช้จ่ายกรณีที่มีสาธารณภัยเกิดขึ้น</t>
  </si>
  <si>
    <t>              (1) หมายถึง เงินสะสมตามบัญชีเงินฝากธนาคารที่นำไปใช้ได้ ณ  วันที่  30  กันยายน  2566</t>
  </si>
  <si>
    <t>รายการกันเงินและขยายเวลาเบิกจ่ายเงินที่ไม่ได้ก่อหนี้ผูกพันและที่ก่อหนี้ผูกพันแล้ว</t>
  </si>
  <si>
    <t>คงเหลือเงินทุนสำรองเงินสะสมที่นำไปใช้ได้  ณ  วันที่  30  กันยายน  2566</t>
  </si>
  <si>
    <t>เงินทุนสำรองเงินสะสมที่ได้รับอนุมัติแล้ว ทั้งที่ไม่ได้ก่อหนี้ผูกพันและที่ก่อหนี้</t>
  </si>
  <si>
    <t xml:space="preserve">     ผูกพันแล้วแต่ยังไม่ได้บันทึกเป็นหนี้สิน  ณ  วันที่  30 กันยายน  2566</t>
  </si>
  <si>
    <t>ยอดเงินสด  เงินฝากธนาคาร และเงินฝากกระทรวงการคลัง  ณ  วันที่  30 กันยายน 2566</t>
  </si>
  <si>
    <t>เงินสะสมที่ได้รับอนุมัติแล้ว ทั้งที่ไม่ได้ก่อหนี้ผูกพัน และที่ก่อหนี้ผูกพันแล้ว</t>
  </si>
  <si>
    <r>
      <t xml:space="preserve">หมายเหตุ </t>
    </r>
    <r>
      <rPr>
        <b/>
        <sz val="16"/>
        <color indexed="10"/>
        <rFont val="TH SarabunPSK"/>
        <family val="2"/>
      </rPr>
      <t>*</t>
    </r>
    <r>
      <rPr>
        <b/>
        <sz val="16"/>
        <color indexed="8"/>
        <rFont val="TH SarabunPSK"/>
        <family val="2"/>
      </rPr>
      <t xml:space="preserve"> ใช้บัญชีหนี้สินทุกบัญชียกเว้นบัญชี ดังนี้ </t>
    </r>
  </si>
  <si>
    <t>ร้อยละ 15 ของงบประมาณรายจ่าย</t>
  </si>
  <si>
    <t>(37,000,000x15%)</t>
  </si>
  <si>
    <t>(240,800+793,475)X6</t>
  </si>
  <si>
    <t>(กันไว้ 6 เดือน)</t>
  </si>
  <si>
    <t>เงินสะสมคงเหลือขั้นต่ำ</t>
  </si>
  <si>
    <t>เงินทุนส่งเสริมกิจการ อสต.</t>
  </si>
  <si>
    <t>แบบการคำนวณเงินฝากเงินทุนส่งเสริมกิจการองค์การบริหารส่วนตำบล ประจำปี 2566</t>
  </si>
  <si>
    <t>รายรับจริงตามงบประมาณ (ไม่รวมรายการตั้งลูกหนี้ประจำปี)</t>
  </si>
  <si>
    <t>รายจ่ายจริงตามงบประมาณรวมรายการกันเงินที่ก่อหนี้ผูกพันและไม่ก่อหนี้ผูกพัน</t>
  </si>
  <si>
    <t>คงเหลือเงินสะสม</t>
  </si>
  <si>
    <t>ยอดเงินส่งเงินฝากเงินทุนส่งเสริมกิจการองค์การบริหารส่วนตำบล 5%</t>
  </si>
  <si>
    <t>(นางสาวณิชนิภา   ไต้สันเทียะ)</t>
  </si>
  <si>
    <t xml:space="preserve">                (ลงชื่อ)..............................................................ผู้อำนวยการกองคลัง</t>
  </si>
  <si>
    <t>ณ  วันที่  31  มีนาคม  2567</t>
  </si>
  <si>
    <t>คงเหลือเงินสะสมตามบัญชีเงินฝากธนาคารที่นำไปใช้ได้  ณ  วันที่  31  มีนาคม  2567</t>
  </si>
  <si>
    <t>หัวหน้าฝ่ายการเงินและบัญชี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</si>
</sst>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;[Black]\(#,##0.00\)"/>
    <numFmt numFmtId="188" formatCode="#,##0.00;[Red]\(#,##0.00\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IT๙"/>
      <family val="2"/>
    </font>
    <font>
      <b/>
      <u/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 applyBorder="1"/>
    <xf numFmtId="0" fontId="5" fillId="0" borderId="0" xfId="0" applyFont="1"/>
    <xf numFmtId="43" fontId="4" fillId="0" borderId="8" xfId="1" applyFont="1" applyBorder="1"/>
    <xf numFmtId="0" fontId="4" fillId="0" borderId="2" xfId="0" applyFont="1" applyBorder="1"/>
    <xf numFmtId="43" fontId="4" fillId="0" borderId="0" xfId="1" applyFont="1"/>
    <xf numFmtId="0" fontId="3" fillId="0" borderId="0" xfId="0" applyFont="1" applyAlignment="1">
      <alignment horizontal="left"/>
    </xf>
    <xf numFmtId="43" fontId="3" fillId="0" borderId="0" xfId="1" applyFont="1" applyBorder="1"/>
    <xf numFmtId="43" fontId="5" fillId="0" borderId="0" xfId="1" applyFont="1"/>
    <xf numFmtId="0" fontId="7" fillId="0" borderId="0" xfId="0" applyFont="1"/>
    <xf numFmtId="43" fontId="4" fillId="0" borderId="0" xfId="0" applyNumberFormat="1" applyFont="1"/>
    <xf numFmtId="43" fontId="4" fillId="0" borderId="8" xfId="0" applyNumberFormat="1" applyFont="1" applyBorder="1"/>
    <xf numFmtId="0" fontId="4" fillId="0" borderId="0" xfId="0" applyFont="1" applyAlignment="1">
      <alignment horizontal="left"/>
    </xf>
    <xf numFmtId="43" fontId="4" fillId="0" borderId="9" xfId="1" applyFont="1" applyBorder="1"/>
    <xf numFmtId="0" fontId="8" fillId="0" borderId="0" xfId="0" applyFont="1" applyAlignment="1" applyProtection="1">
      <alignment vertical="top" readingOrder="1"/>
      <protection locked="0"/>
    </xf>
    <xf numFmtId="0" fontId="9" fillId="0" borderId="0" xfId="0" applyFont="1" applyAlignment="1" applyProtection="1">
      <alignment vertical="top" readingOrder="1"/>
      <protection locked="0"/>
    </xf>
    <xf numFmtId="0" fontId="11" fillId="0" borderId="0" xfId="0" applyFont="1"/>
    <xf numFmtId="0" fontId="12" fillId="0" borderId="0" xfId="0" applyFont="1"/>
    <xf numFmtId="49" fontId="4" fillId="0" borderId="0" xfId="0" applyNumberFormat="1" applyFont="1" applyAlignment="1">
      <alignment horizontal="center"/>
    </xf>
    <xf numFmtId="187" fontId="4" fillId="0" borderId="0" xfId="1" applyNumberFormat="1" applyFont="1" applyBorder="1"/>
    <xf numFmtId="187" fontId="4" fillId="0" borderId="0" xfId="1" applyNumberFormat="1" applyFont="1"/>
    <xf numFmtId="187" fontId="4" fillId="0" borderId="0" xfId="0" applyNumberFormat="1" applyFont="1"/>
    <xf numFmtId="187" fontId="4" fillId="0" borderId="8" xfId="1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/>
    <xf numFmtId="43" fontId="5" fillId="0" borderId="5" xfId="1" applyFont="1" applyBorder="1"/>
    <xf numFmtId="43" fontId="5" fillId="0" borderId="4" xfId="1" applyFont="1" applyBorder="1"/>
    <xf numFmtId="0" fontId="4" fillId="0" borderId="6" xfId="0" applyFont="1" applyBorder="1" applyAlignment="1">
      <alignment horizontal="center"/>
    </xf>
    <xf numFmtId="43" fontId="4" fillId="0" borderId="3" xfId="1" applyFont="1" applyBorder="1"/>
    <xf numFmtId="43" fontId="4" fillId="0" borderId="2" xfId="1" applyFont="1" applyBorder="1"/>
    <xf numFmtId="43" fontId="4" fillId="0" borderId="3" xfId="1" applyFont="1" applyBorder="1" applyAlignment="1">
      <alignment horizontal="right"/>
    </xf>
    <xf numFmtId="0" fontId="5" fillId="0" borderId="1" xfId="0" applyFont="1" applyBorder="1"/>
    <xf numFmtId="0" fontId="5" fillId="0" borderId="4" xfId="0" applyFont="1" applyBorder="1" applyAlignment="1">
      <alignment horizontal="right"/>
    </xf>
    <xf numFmtId="43" fontId="4" fillId="0" borderId="8" xfId="1" applyFont="1" applyBorder="1" applyAlignment="1">
      <alignment horizontal="center"/>
    </xf>
    <xf numFmtId="49" fontId="4" fillId="0" borderId="0" xfId="0" applyNumberFormat="1" applyFont="1"/>
    <xf numFmtId="43" fontId="4" fillId="0" borderId="10" xfId="0" applyNumberFormat="1" applyFont="1" applyBorder="1"/>
    <xf numFmtId="43" fontId="4" fillId="0" borderId="3" xfId="1" applyFont="1" applyBorder="1" applyAlignment="1">
      <alignment horizontal="right" indent="1"/>
    </xf>
    <xf numFmtId="188" fontId="4" fillId="0" borderId="0" xfId="1" applyNumberFormat="1" applyFont="1"/>
    <xf numFmtId="188" fontId="4" fillId="0" borderId="8" xfId="1" applyNumberFormat="1" applyFont="1" applyBorder="1"/>
    <xf numFmtId="0" fontId="5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4" fillId="0" borderId="10" xfId="1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3" fontId="5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E30D-1415-46D6-B7E5-06ACB1E5EDCA}">
  <sheetPr>
    <tabColor theme="9"/>
  </sheetPr>
  <dimension ref="A1:Q49"/>
  <sheetViews>
    <sheetView topLeftCell="A34" zoomScale="96" zoomScaleNormal="96" workbookViewId="0">
      <selection activeCell="C46" sqref="C46"/>
    </sheetView>
  </sheetViews>
  <sheetFormatPr defaultColWidth="9" defaultRowHeight="21" x14ac:dyDescent="0.4"/>
  <cols>
    <col min="1" max="1" width="4.09765625" style="3" customWidth="1"/>
    <col min="2" max="2" width="7.3984375" style="3" customWidth="1"/>
    <col min="3" max="3" width="18" style="3" customWidth="1"/>
    <col min="4" max="4" width="9" style="3"/>
    <col min="5" max="6" width="11.59765625" style="3" customWidth="1"/>
    <col min="7" max="7" width="16.59765625" style="8" customWidth="1"/>
    <col min="8" max="8" width="3.09765625" style="8" customWidth="1"/>
    <col min="9" max="9" width="15.59765625" style="8" customWidth="1"/>
    <col min="10" max="10" width="4.59765625" style="3" customWidth="1"/>
    <col min="11" max="11" width="9" style="3"/>
    <col min="12" max="12" width="14.8984375" style="8" bestFit="1" customWidth="1"/>
    <col min="13" max="13" width="9" style="3"/>
    <col min="14" max="14" width="16.59765625" style="3" customWidth="1"/>
    <col min="15" max="15" width="14.09765625" style="8" customWidth="1"/>
    <col min="16" max="16" width="9" style="3"/>
    <col min="17" max="17" width="14.5" style="3" customWidth="1"/>
    <col min="18" max="16384" width="9" style="3"/>
  </cols>
  <sheetData>
    <row r="1" spans="1:17" s="8" customFormat="1" ht="24.6" x14ac:dyDescent="0.7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3"/>
      <c r="M1" s="3"/>
      <c r="N1" s="3"/>
      <c r="P1" s="3"/>
      <c r="Q1" s="3"/>
    </row>
    <row r="2" spans="1:17" ht="24.6" x14ac:dyDescent="0.7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</row>
    <row r="3" spans="1:17" ht="24.6" x14ac:dyDescent="0.7">
      <c r="A3" s="44" t="s">
        <v>79</v>
      </c>
      <c r="B3" s="44"/>
      <c r="C3" s="44"/>
      <c r="D3" s="44"/>
      <c r="E3" s="44"/>
      <c r="F3" s="44"/>
      <c r="G3" s="44"/>
      <c r="H3" s="44"/>
      <c r="I3" s="44"/>
      <c r="J3" s="44"/>
    </row>
    <row r="4" spans="1:17" x14ac:dyDescent="0.4">
      <c r="A4" s="3" t="s">
        <v>37</v>
      </c>
      <c r="I4" s="8">
        <f>เงินสะสม!I13</f>
        <v>8969316.6799999997</v>
      </c>
      <c r="J4" s="21" t="s">
        <v>5</v>
      </c>
    </row>
    <row r="5" spans="1:17" ht="24.6" x14ac:dyDescent="0.7">
      <c r="A5" s="12" t="s">
        <v>1</v>
      </c>
      <c r="B5" s="3" t="s">
        <v>6</v>
      </c>
      <c r="G5" s="22">
        <v>-16755650</v>
      </c>
      <c r="H5" s="23"/>
      <c r="I5" s="24"/>
    </row>
    <row r="6" spans="1:17" ht="24.6" x14ac:dyDescent="0.7">
      <c r="A6" s="12"/>
      <c r="B6" s="3" t="s">
        <v>71</v>
      </c>
      <c r="G6" s="25">
        <v>-85057.05</v>
      </c>
      <c r="H6" s="23"/>
      <c r="I6" s="25">
        <f>SUM(G5:G6)</f>
        <v>-16840707.050000001</v>
      </c>
    </row>
    <row r="7" spans="1:17" x14ac:dyDescent="0.4">
      <c r="A7" s="3" t="s">
        <v>51</v>
      </c>
      <c r="G7" s="23"/>
      <c r="H7" s="23"/>
      <c r="I7" s="23">
        <f>SUM(I4:I6)</f>
        <v>-7871390.370000001</v>
      </c>
    </row>
    <row r="8" spans="1:17" x14ac:dyDescent="0.4">
      <c r="B8" s="3" t="s">
        <v>52</v>
      </c>
      <c r="G8" s="23"/>
      <c r="H8" s="23"/>
      <c r="I8" s="23"/>
    </row>
    <row r="9" spans="1:17" ht="24.6" x14ac:dyDescent="0.7">
      <c r="A9" s="12" t="s">
        <v>1</v>
      </c>
      <c r="B9" s="3" t="s">
        <v>21</v>
      </c>
      <c r="G9" s="42">
        <v>-6523800</v>
      </c>
    </row>
    <row r="10" spans="1:17" x14ac:dyDescent="0.4">
      <c r="B10" s="3" t="s">
        <v>22</v>
      </c>
      <c r="G10" s="4">
        <v>0</v>
      </c>
    </row>
    <row r="11" spans="1:17" x14ac:dyDescent="0.4">
      <c r="B11" s="3" t="s">
        <v>61</v>
      </c>
      <c r="G11" s="4">
        <v>0</v>
      </c>
    </row>
    <row r="12" spans="1:17" x14ac:dyDescent="0.4">
      <c r="B12" s="3" t="s">
        <v>62</v>
      </c>
      <c r="G12" s="4"/>
    </row>
    <row r="13" spans="1:17" x14ac:dyDescent="0.4">
      <c r="B13" s="3" t="s">
        <v>24</v>
      </c>
      <c r="G13" s="6">
        <v>0</v>
      </c>
      <c r="I13" s="43">
        <f>SUM(G9:G13)</f>
        <v>-6523800</v>
      </c>
    </row>
    <row r="14" spans="1:17" ht="24.6" x14ac:dyDescent="0.7">
      <c r="A14" s="12" t="s">
        <v>0</v>
      </c>
      <c r="B14" s="3" t="s">
        <v>23</v>
      </c>
      <c r="G14" s="8">
        <v>59900</v>
      </c>
    </row>
    <row r="15" spans="1:17" ht="24.6" x14ac:dyDescent="0.7">
      <c r="A15" s="12"/>
      <c r="B15" s="3" t="s">
        <v>29</v>
      </c>
      <c r="G15" s="8">
        <v>0</v>
      </c>
    </row>
    <row r="16" spans="1:17" x14ac:dyDescent="0.4">
      <c r="B16" s="3" t="s">
        <v>53</v>
      </c>
      <c r="G16" s="4">
        <v>0</v>
      </c>
      <c r="I16" s="4"/>
    </row>
    <row r="17" spans="1:9" x14ac:dyDescent="0.4">
      <c r="B17" s="3" t="s">
        <v>35</v>
      </c>
      <c r="G17" s="6">
        <v>16399444.75</v>
      </c>
      <c r="I17" s="4">
        <f>SUM(G14:G17)</f>
        <v>16459344.75</v>
      </c>
    </row>
    <row r="18" spans="1:9" ht="21.6" thickBot="1" x14ac:dyDescent="0.45">
      <c r="A18" s="3" t="s">
        <v>80</v>
      </c>
      <c r="I18" s="16">
        <f>SUM(I7:I17)</f>
        <v>2064154.379999999</v>
      </c>
    </row>
    <row r="19" spans="1:9" ht="25.2" thickTop="1" x14ac:dyDescent="0.7">
      <c r="A19" s="3" t="s">
        <v>56</v>
      </c>
    </row>
    <row r="20" spans="1:9" ht="18.75" customHeight="1" x14ac:dyDescent="0.4">
      <c r="A20" s="3" t="s">
        <v>54</v>
      </c>
    </row>
    <row r="21" spans="1:9" ht="18.75" customHeight="1" x14ac:dyDescent="0.4">
      <c r="A21" s="3" t="s">
        <v>57</v>
      </c>
    </row>
    <row r="22" spans="1:9" ht="18.75" customHeight="1" x14ac:dyDescent="0.4">
      <c r="A22" s="3" t="s">
        <v>55</v>
      </c>
    </row>
    <row r="23" spans="1:9" x14ac:dyDescent="0.4">
      <c r="A23" s="17" t="s">
        <v>58</v>
      </c>
    </row>
    <row r="26" spans="1:9" x14ac:dyDescent="0.4">
      <c r="B26" s="26" t="s">
        <v>7</v>
      </c>
      <c r="D26" s="3" t="s">
        <v>8</v>
      </c>
      <c r="F26" s="26" t="s">
        <v>7</v>
      </c>
      <c r="G26" s="45"/>
      <c r="H26" s="45"/>
      <c r="I26" s="8" t="s">
        <v>9</v>
      </c>
    </row>
    <row r="27" spans="1:9" x14ac:dyDescent="0.4">
      <c r="C27" s="3" t="s">
        <v>10</v>
      </c>
      <c r="F27" s="46" t="s">
        <v>11</v>
      </c>
      <c r="G27" s="46"/>
      <c r="H27" s="46"/>
      <c r="I27" s="46"/>
    </row>
    <row r="28" spans="1:9" x14ac:dyDescent="0.4">
      <c r="B28" s="46" t="s">
        <v>81</v>
      </c>
      <c r="C28" s="46"/>
      <c r="D28" s="46"/>
      <c r="F28" s="46" t="s">
        <v>13</v>
      </c>
      <c r="G28" s="46"/>
      <c r="H28" s="46"/>
      <c r="I28" s="46"/>
    </row>
    <row r="29" spans="1:9" x14ac:dyDescent="0.4">
      <c r="B29" s="15"/>
      <c r="C29" s="15"/>
      <c r="D29" s="15"/>
      <c r="F29" s="27"/>
      <c r="G29" s="27"/>
      <c r="H29" s="27"/>
      <c r="I29" s="27"/>
    </row>
    <row r="30" spans="1:9" x14ac:dyDescent="0.4">
      <c r="B30" s="15"/>
      <c r="C30" s="15"/>
      <c r="D30" s="15"/>
      <c r="F30" s="27"/>
      <c r="G30" s="27"/>
      <c r="H30" s="27"/>
      <c r="I30" s="27"/>
    </row>
    <row r="31" spans="1:9" x14ac:dyDescent="0.4">
      <c r="B31" s="15"/>
      <c r="C31" s="15"/>
      <c r="D31" s="15"/>
      <c r="F31" s="27"/>
      <c r="G31" s="27"/>
      <c r="H31" s="27"/>
      <c r="I31" s="27"/>
    </row>
    <row r="32" spans="1:9" x14ac:dyDescent="0.4">
      <c r="B32" s="15"/>
      <c r="C32" s="15"/>
      <c r="D32" s="15"/>
      <c r="F32" s="27"/>
      <c r="G32" s="27"/>
      <c r="H32" s="27"/>
      <c r="I32" s="27"/>
    </row>
    <row r="33" spans="2:17" x14ac:dyDescent="0.4">
      <c r="B33" s="15"/>
      <c r="C33" s="15"/>
      <c r="D33" s="15"/>
      <c r="F33" s="27"/>
      <c r="G33" s="27"/>
      <c r="H33" s="27"/>
      <c r="I33" s="27"/>
    </row>
    <row r="34" spans="2:17" x14ac:dyDescent="0.4">
      <c r="B34" s="15"/>
      <c r="C34" s="15"/>
      <c r="D34" s="15"/>
      <c r="F34" s="27"/>
      <c r="G34" s="27"/>
      <c r="H34" s="27"/>
      <c r="I34" s="27"/>
    </row>
    <row r="35" spans="2:17" x14ac:dyDescent="0.4">
      <c r="B35" s="15"/>
      <c r="C35" s="15"/>
      <c r="D35" s="15"/>
      <c r="F35" s="27"/>
      <c r="G35" s="27"/>
      <c r="H35" s="27"/>
      <c r="I35" s="27"/>
    </row>
    <row r="36" spans="2:17" x14ac:dyDescent="0.4">
      <c r="B36" s="15"/>
      <c r="C36" s="15"/>
      <c r="D36" s="15"/>
      <c r="F36" s="27"/>
      <c r="G36" s="27"/>
      <c r="H36" s="27"/>
      <c r="I36" s="27"/>
    </row>
    <row r="37" spans="2:17" x14ac:dyDescent="0.4">
      <c r="B37" s="15"/>
      <c r="C37" s="15"/>
      <c r="D37" s="15"/>
      <c r="F37" s="27"/>
      <c r="G37" s="27"/>
      <c r="H37" s="27"/>
      <c r="I37" s="27"/>
    </row>
    <row r="38" spans="2:17" x14ac:dyDescent="0.4">
      <c r="B38" s="15"/>
      <c r="C38" s="15"/>
      <c r="D38" s="15"/>
      <c r="F38" s="27"/>
      <c r="G38" s="27"/>
      <c r="H38" s="27"/>
      <c r="I38" s="27"/>
    </row>
    <row r="43" spans="2:17" x14ac:dyDescent="0.4">
      <c r="Q43" s="13"/>
    </row>
    <row r="44" spans="2:17" ht="24.6" x14ac:dyDescent="0.7">
      <c r="B44" s="51" t="s">
        <v>38</v>
      </c>
      <c r="C44" s="51"/>
      <c r="D44" s="51"/>
      <c r="E44" s="51"/>
      <c r="F44" s="51"/>
      <c r="G44" s="51"/>
      <c r="H44" s="51"/>
      <c r="I44" s="51"/>
    </row>
    <row r="45" spans="2:17" ht="24.6" x14ac:dyDescent="0.7">
      <c r="B45" s="28" t="s">
        <v>16</v>
      </c>
      <c r="C45" s="51" t="s">
        <v>17</v>
      </c>
      <c r="D45" s="51"/>
      <c r="E45" s="51"/>
      <c r="F45" s="36"/>
      <c r="G45" s="52"/>
      <c r="H45" s="52"/>
      <c r="I45" s="53" t="s">
        <v>31</v>
      </c>
    </row>
    <row r="46" spans="2:17" x14ac:dyDescent="0.4">
      <c r="B46" s="32">
        <v>1</v>
      </c>
      <c r="C46" s="7" t="s">
        <v>18</v>
      </c>
      <c r="D46" s="3" t="s">
        <v>69</v>
      </c>
      <c r="F46" s="3" t="s">
        <v>68</v>
      </c>
      <c r="G46" s="33"/>
      <c r="H46" s="34"/>
      <c r="I46" s="33">
        <f>(240800+793475)*3</f>
        <v>3102825</v>
      </c>
    </row>
    <row r="47" spans="2:17" x14ac:dyDescent="0.4">
      <c r="B47" s="32">
        <v>2</v>
      </c>
      <c r="C47" s="7" t="s">
        <v>19</v>
      </c>
      <c r="D47" s="3" t="s">
        <v>66</v>
      </c>
      <c r="G47" s="41" t="s">
        <v>67</v>
      </c>
      <c r="H47" s="34"/>
      <c r="I47" s="33">
        <f>37000000*15/100</f>
        <v>5550000</v>
      </c>
    </row>
    <row r="48" spans="2:17" x14ac:dyDescent="0.4">
      <c r="B48" s="32">
        <v>3</v>
      </c>
      <c r="C48" s="7" t="s">
        <v>70</v>
      </c>
      <c r="G48" s="35"/>
      <c r="H48" s="34"/>
      <c r="I48" s="33">
        <v>5000000</v>
      </c>
    </row>
    <row r="49" spans="2:15" s="5" customFormat="1" ht="24.6" x14ac:dyDescent="0.7">
      <c r="B49" s="36"/>
      <c r="C49" s="37" t="s">
        <v>20</v>
      </c>
      <c r="D49" s="29"/>
      <c r="E49" s="29"/>
      <c r="F49" s="29"/>
      <c r="G49" s="30"/>
      <c r="H49" s="31"/>
      <c r="I49" s="30">
        <f>SUM(I46:I48)</f>
        <v>13652825</v>
      </c>
      <c r="L49" s="11"/>
      <c r="O49" s="11"/>
    </row>
  </sheetData>
  <mergeCells count="9">
    <mergeCell ref="C45:E45"/>
    <mergeCell ref="A1:J1"/>
    <mergeCell ref="A2:J2"/>
    <mergeCell ref="A3:J3"/>
    <mergeCell ref="G26:H26"/>
    <mergeCell ref="F27:I27"/>
    <mergeCell ref="B28:D28"/>
    <mergeCell ref="F28:I28"/>
    <mergeCell ref="B44:I44"/>
  </mergeCells>
  <pageMargins left="0.70866141732283472" right="0.31496062992125984" top="0.55118110236220474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EF53-F7F2-40A4-BB80-A2AE25236C8E}">
  <sheetPr>
    <tabColor theme="9"/>
  </sheetPr>
  <dimension ref="A1:Q44"/>
  <sheetViews>
    <sheetView topLeftCell="B30" zoomScale="96" zoomScaleNormal="96" workbookViewId="0">
      <selection activeCell="I15" sqref="I15"/>
    </sheetView>
  </sheetViews>
  <sheetFormatPr defaultColWidth="9" defaultRowHeight="21" x14ac:dyDescent="0.4"/>
  <cols>
    <col min="1" max="1" width="4.09765625" style="3" customWidth="1"/>
    <col min="2" max="2" width="7.3984375" style="3" customWidth="1"/>
    <col min="3" max="3" width="18" style="3" customWidth="1"/>
    <col min="4" max="4" width="9" style="3"/>
    <col min="5" max="6" width="11.59765625" style="3" customWidth="1"/>
    <col min="7" max="7" width="16.59765625" style="8" customWidth="1"/>
    <col min="8" max="8" width="2.19921875" style="8" customWidth="1"/>
    <col min="9" max="9" width="16.8984375" style="8" customWidth="1"/>
    <col min="10" max="10" width="4.59765625" style="3" customWidth="1"/>
    <col min="11" max="11" width="9" style="3"/>
    <col min="12" max="12" width="14.8984375" style="8" bestFit="1" customWidth="1"/>
    <col min="13" max="13" width="9" style="3"/>
    <col min="14" max="14" width="16.59765625" style="3" customWidth="1"/>
    <col min="15" max="15" width="14.09765625" style="8" customWidth="1"/>
    <col min="16" max="16" width="9" style="3"/>
    <col min="17" max="17" width="14.5" style="3" customWidth="1"/>
    <col min="18" max="16384" width="9" style="3"/>
  </cols>
  <sheetData>
    <row r="1" spans="1:14" ht="24.6" x14ac:dyDescent="0.7">
      <c r="A1" s="44" t="s">
        <v>25</v>
      </c>
      <c r="B1" s="44"/>
      <c r="C1" s="44"/>
      <c r="D1" s="44"/>
      <c r="E1" s="44"/>
      <c r="F1" s="44"/>
      <c r="G1" s="44"/>
      <c r="H1" s="44"/>
      <c r="I1" s="44"/>
    </row>
    <row r="2" spans="1:14" ht="24.6" x14ac:dyDescent="0.7">
      <c r="A2" s="44" t="s">
        <v>2</v>
      </c>
      <c r="B2" s="44"/>
      <c r="C2" s="44"/>
      <c r="D2" s="44"/>
      <c r="E2" s="44"/>
      <c r="F2" s="44"/>
      <c r="G2" s="44"/>
      <c r="H2" s="44"/>
      <c r="I2" s="44"/>
    </row>
    <row r="3" spans="1:14" ht="24.6" x14ac:dyDescent="0.7">
      <c r="A3" s="44" t="s">
        <v>33</v>
      </c>
      <c r="B3" s="44"/>
      <c r="C3" s="44"/>
      <c r="D3" s="44"/>
      <c r="E3" s="44"/>
      <c r="F3" s="44"/>
      <c r="G3" s="44"/>
      <c r="H3" s="44"/>
      <c r="I3" s="44"/>
    </row>
    <row r="4" spans="1:14" ht="28.5" customHeight="1" x14ac:dyDescent="0.4">
      <c r="A4" s="3" t="s">
        <v>63</v>
      </c>
      <c r="I4" s="8">
        <v>32742434.75</v>
      </c>
      <c r="N4" s="8"/>
    </row>
    <row r="5" spans="1:14" ht="24.6" x14ac:dyDescent="0.7">
      <c r="A5" s="5" t="s">
        <v>1</v>
      </c>
      <c r="B5" s="3" t="s">
        <v>34</v>
      </c>
      <c r="G5" s="23">
        <v>-2087573.32</v>
      </c>
    </row>
    <row r="6" spans="1:14" x14ac:dyDescent="0.4">
      <c r="B6" s="3" t="s">
        <v>35</v>
      </c>
      <c r="G6" s="25">
        <v>-16399444.75</v>
      </c>
      <c r="I6" s="25">
        <f>SUM(G5:G6)</f>
        <v>-18487018.07</v>
      </c>
    </row>
    <row r="7" spans="1:14" x14ac:dyDescent="0.4">
      <c r="A7" s="3" t="s">
        <v>36</v>
      </c>
      <c r="I7" s="8">
        <f>SUM(I4:I6)</f>
        <v>14255416.68</v>
      </c>
    </row>
    <row r="8" spans="1:14" ht="24.6" x14ac:dyDescent="0.7">
      <c r="A8" s="5" t="s">
        <v>1</v>
      </c>
      <c r="B8" s="3" t="s">
        <v>59</v>
      </c>
      <c r="G8" s="23">
        <v>-5286100</v>
      </c>
    </row>
    <row r="9" spans="1:14" x14ac:dyDescent="0.4">
      <c r="B9" s="3" t="s">
        <v>26</v>
      </c>
    </row>
    <row r="10" spans="1:14" x14ac:dyDescent="0.4">
      <c r="B10" s="3" t="s">
        <v>64</v>
      </c>
      <c r="G10" s="8">
        <v>0</v>
      </c>
    </row>
    <row r="11" spans="1:14" x14ac:dyDescent="0.4">
      <c r="B11" s="3" t="s">
        <v>30</v>
      </c>
    </row>
    <row r="12" spans="1:14" x14ac:dyDescent="0.4">
      <c r="B12" s="3" t="s">
        <v>4</v>
      </c>
      <c r="G12" s="38">
        <v>0</v>
      </c>
      <c r="I12" s="23">
        <v>-5286100</v>
      </c>
    </row>
    <row r="13" spans="1:14" ht="21.6" thickBot="1" x14ac:dyDescent="0.45">
      <c r="A13" s="3" t="s">
        <v>32</v>
      </c>
      <c r="I13" s="16">
        <f>SUM(I7:I12)</f>
        <v>8969316.6799999997</v>
      </c>
      <c r="J13" s="21" t="s">
        <v>5</v>
      </c>
      <c r="N13" s="13"/>
    </row>
    <row r="14" spans="1:14" ht="12.75" customHeight="1" thickTop="1" x14ac:dyDescent="0.4"/>
    <row r="15" spans="1:14" ht="24.6" x14ac:dyDescent="0.4">
      <c r="A15" s="18" t="s">
        <v>65</v>
      </c>
      <c r="B15" s="19"/>
      <c r="C15" s="19"/>
      <c r="D15" s="20"/>
      <c r="E15" s="19"/>
    </row>
    <row r="16" spans="1:14" ht="18.75" customHeight="1" x14ac:dyDescent="0.4">
      <c r="A16" s="17" t="s">
        <v>39</v>
      </c>
      <c r="B16" s="19"/>
      <c r="C16" s="19"/>
      <c r="D16" s="20"/>
      <c r="E16" s="19"/>
    </row>
    <row r="17" spans="1:9" ht="18.75" customHeight="1" x14ac:dyDescent="0.4">
      <c r="A17" s="17" t="s">
        <v>40</v>
      </c>
      <c r="B17" s="19"/>
      <c r="C17" s="19"/>
      <c r="D17" s="19"/>
      <c r="E17" s="19"/>
    </row>
    <row r="18" spans="1:9" ht="18.75" customHeight="1" x14ac:dyDescent="0.4">
      <c r="A18" s="17" t="s">
        <v>41</v>
      </c>
      <c r="B18" s="19"/>
      <c r="C18" s="19"/>
      <c r="D18" s="19"/>
      <c r="E18" s="19"/>
    </row>
    <row r="19" spans="1:9" ht="18.75" customHeight="1" x14ac:dyDescent="0.4">
      <c r="A19" s="17" t="s">
        <v>42</v>
      </c>
      <c r="B19" s="19"/>
      <c r="C19" s="19"/>
      <c r="D19" s="19"/>
      <c r="E19" s="19"/>
    </row>
    <row r="20" spans="1:9" ht="18.75" customHeight="1" x14ac:dyDescent="0.4">
      <c r="A20" s="17" t="s">
        <v>43</v>
      </c>
      <c r="B20" s="19"/>
      <c r="C20" s="19"/>
      <c r="D20" s="19"/>
      <c r="E20" s="19"/>
    </row>
    <row r="21" spans="1:9" ht="18.75" customHeight="1" x14ac:dyDescent="0.4">
      <c r="A21" s="17" t="s">
        <v>44</v>
      </c>
      <c r="B21" s="19"/>
      <c r="C21" s="19"/>
      <c r="D21" s="19"/>
      <c r="E21" s="19"/>
    </row>
    <row r="22" spans="1:9" x14ac:dyDescent="0.4">
      <c r="A22" s="17" t="s">
        <v>45</v>
      </c>
      <c r="B22" s="19"/>
      <c r="C22" s="19"/>
      <c r="D22" s="19"/>
      <c r="E22" s="19"/>
    </row>
    <row r="23" spans="1:9" x14ac:dyDescent="0.4">
      <c r="A23" s="17" t="s">
        <v>46</v>
      </c>
      <c r="B23" s="19"/>
      <c r="C23" s="19"/>
      <c r="D23" s="19"/>
      <c r="E23" s="19"/>
    </row>
    <row r="24" spans="1:9" x14ac:dyDescent="0.4">
      <c r="A24" s="17" t="s">
        <v>47</v>
      </c>
      <c r="B24" s="19"/>
      <c r="C24" s="19"/>
      <c r="D24" s="19"/>
      <c r="E24" s="19"/>
    </row>
    <row r="25" spans="1:9" x14ac:dyDescent="0.4">
      <c r="A25" s="17" t="s">
        <v>48</v>
      </c>
      <c r="B25" s="19"/>
      <c r="C25" s="19"/>
      <c r="D25" s="19"/>
      <c r="E25" s="19"/>
    </row>
    <row r="26" spans="1:9" x14ac:dyDescent="0.4">
      <c r="A26" s="17" t="s">
        <v>49</v>
      </c>
      <c r="B26" s="19"/>
      <c r="C26" s="19"/>
      <c r="D26" s="19"/>
      <c r="E26" s="19"/>
    </row>
    <row r="27" spans="1:9" x14ac:dyDescent="0.4">
      <c r="A27" s="17"/>
      <c r="B27" s="19"/>
      <c r="C27" s="19"/>
      <c r="D27" s="19"/>
      <c r="E27" s="19"/>
    </row>
    <row r="29" spans="1:9" x14ac:dyDescent="0.4">
      <c r="B29" s="26" t="s">
        <v>7</v>
      </c>
      <c r="D29" s="3" t="s">
        <v>8</v>
      </c>
      <c r="F29" s="26" t="s">
        <v>7</v>
      </c>
      <c r="G29" s="45"/>
      <c r="H29" s="45"/>
      <c r="I29" s="8" t="s">
        <v>9</v>
      </c>
    </row>
    <row r="30" spans="1:9" x14ac:dyDescent="0.4">
      <c r="C30" s="3" t="s">
        <v>10</v>
      </c>
      <c r="F30" s="46" t="s">
        <v>11</v>
      </c>
      <c r="G30" s="46"/>
      <c r="H30" s="46"/>
      <c r="I30" s="46"/>
    </row>
    <row r="31" spans="1:9" x14ac:dyDescent="0.4">
      <c r="B31" s="47" t="s">
        <v>15</v>
      </c>
      <c r="C31" s="47"/>
      <c r="D31" s="47"/>
      <c r="F31" s="46" t="s">
        <v>13</v>
      </c>
      <c r="G31" s="46"/>
      <c r="H31" s="46"/>
      <c r="I31" s="46"/>
    </row>
    <row r="32" spans="1:9" x14ac:dyDescent="0.4">
      <c r="B32" s="15"/>
      <c r="C32" s="15"/>
      <c r="D32" s="15"/>
      <c r="F32" s="27"/>
      <c r="G32" s="27"/>
      <c r="H32" s="27"/>
      <c r="I32" s="27"/>
    </row>
    <row r="33" spans="2:17" x14ac:dyDescent="0.4">
      <c r="B33" s="15"/>
      <c r="C33" s="15"/>
      <c r="D33" s="15"/>
      <c r="F33" s="27"/>
      <c r="G33" s="27"/>
      <c r="H33" s="27"/>
      <c r="I33" s="27"/>
    </row>
    <row r="34" spans="2:17" x14ac:dyDescent="0.4">
      <c r="B34" s="15"/>
      <c r="C34" s="15"/>
      <c r="D34" s="15"/>
      <c r="F34" s="27"/>
      <c r="G34" s="27"/>
      <c r="H34" s="27"/>
      <c r="I34" s="27"/>
    </row>
    <row r="35" spans="2:17" x14ac:dyDescent="0.4">
      <c r="B35" s="15"/>
      <c r="C35" s="15"/>
      <c r="D35" s="15"/>
      <c r="F35" s="27"/>
      <c r="G35" s="27"/>
      <c r="H35" s="27"/>
      <c r="I35" s="27"/>
    </row>
    <row r="36" spans="2:17" x14ac:dyDescent="0.4">
      <c r="B36" s="15"/>
      <c r="C36" s="15"/>
      <c r="D36" s="15"/>
      <c r="F36" s="27"/>
      <c r="G36" s="27"/>
      <c r="H36" s="27"/>
      <c r="I36" s="27"/>
    </row>
    <row r="37" spans="2:17" x14ac:dyDescent="0.4">
      <c r="B37" s="15"/>
      <c r="C37" s="15"/>
      <c r="D37" s="15"/>
      <c r="F37" s="27"/>
      <c r="G37" s="27"/>
      <c r="H37" s="27"/>
      <c r="I37" s="27"/>
    </row>
    <row r="38" spans="2:17" x14ac:dyDescent="0.4">
      <c r="B38" s="15"/>
      <c r="C38" s="15"/>
      <c r="D38" s="15"/>
      <c r="F38" s="27"/>
      <c r="G38" s="27"/>
      <c r="H38" s="27"/>
      <c r="I38" s="27"/>
    </row>
    <row r="39" spans="2:17" x14ac:dyDescent="0.4">
      <c r="B39" s="15"/>
      <c r="C39" s="15"/>
      <c r="D39" s="15"/>
      <c r="F39" s="27"/>
      <c r="G39" s="27"/>
      <c r="H39" s="27"/>
      <c r="I39" s="27"/>
    </row>
    <row r="44" spans="2:17" x14ac:dyDescent="0.4">
      <c r="Q44" s="13"/>
    </row>
  </sheetData>
  <mergeCells count="7">
    <mergeCell ref="B31:D31"/>
    <mergeCell ref="F31:I31"/>
    <mergeCell ref="A1:I1"/>
    <mergeCell ref="A2:I2"/>
    <mergeCell ref="A3:I3"/>
    <mergeCell ref="G29:H29"/>
    <mergeCell ref="F30:I30"/>
  </mergeCells>
  <pageMargins left="0.70866141732283472" right="0.31496062992125984" top="0.55118110236220474" bottom="0.55118110236220474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1A89-B610-4F5B-BB37-EA4166D0154E}">
  <sheetPr>
    <tabColor theme="9"/>
  </sheetPr>
  <dimension ref="A1:J15"/>
  <sheetViews>
    <sheetView workbookViewId="0">
      <selection activeCell="D18" sqref="D18"/>
    </sheetView>
  </sheetViews>
  <sheetFormatPr defaultColWidth="9" defaultRowHeight="21" x14ac:dyDescent="0.4"/>
  <cols>
    <col min="1" max="1" width="4.09765625" style="3" customWidth="1"/>
    <col min="2" max="2" width="7.3984375" style="3" customWidth="1"/>
    <col min="3" max="3" width="18" style="3" customWidth="1"/>
    <col min="4" max="4" width="9" style="3"/>
    <col min="5" max="6" width="11.59765625" style="3" customWidth="1"/>
    <col min="7" max="7" width="15.69921875" style="3" customWidth="1"/>
    <col min="8" max="8" width="3.09765625" style="3" customWidth="1"/>
    <col min="9" max="9" width="16.09765625" style="3" customWidth="1"/>
    <col min="10" max="10" width="4.59765625" style="3" customWidth="1"/>
    <col min="11" max="16384" width="9" style="3"/>
  </cols>
  <sheetData>
    <row r="1" spans="1:10" ht="24.6" x14ac:dyDescent="0.7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39"/>
    </row>
    <row r="2" spans="1:10" ht="24.6" x14ac:dyDescent="0.7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39"/>
    </row>
    <row r="3" spans="1:10" ht="24.6" x14ac:dyDescent="0.7">
      <c r="A3" s="44" t="s">
        <v>33</v>
      </c>
      <c r="B3" s="44"/>
      <c r="C3" s="44"/>
      <c r="D3" s="44"/>
      <c r="E3" s="44"/>
      <c r="F3" s="44"/>
      <c r="G3" s="44"/>
      <c r="H3" s="44"/>
      <c r="I3" s="44"/>
      <c r="J3" s="39"/>
    </row>
    <row r="4" spans="1:10" x14ac:dyDescent="0.4">
      <c r="J4" s="39"/>
    </row>
    <row r="5" spans="1:10" x14ac:dyDescent="0.4">
      <c r="A5" s="3" t="s">
        <v>35</v>
      </c>
      <c r="I5" s="8">
        <v>16399444.75</v>
      </c>
      <c r="J5" s="39"/>
    </row>
    <row r="6" spans="1:10" ht="24.6" x14ac:dyDescent="0.7">
      <c r="A6" s="5" t="s">
        <v>1</v>
      </c>
      <c r="B6" s="3" t="s">
        <v>14</v>
      </c>
      <c r="I6" s="13"/>
      <c r="J6" s="39"/>
    </row>
    <row r="7" spans="1:10" ht="24.6" x14ac:dyDescent="0.7">
      <c r="A7" s="5"/>
      <c r="B7" s="3" t="s">
        <v>50</v>
      </c>
      <c r="G7" s="8">
        <v>0</v>
      </c>
      <c r="I7" s="13"/>
      <c r="J7" s="39"/>
    </row>
    <row r="8" spans="1:10" ht="24.6" x14ac:dyDescent="0.7">
      <c r="A8" s="5"/>
      <c r="B8" s="3" t="s">
        <v>4</v>
      </c>
      <c r="G8" s="6">
        <v>0</v>
      </c>
      <c r="I8" s="14">
        <f>SUM(G7:G8)</f>
        <v>0</v>
      </c>
      <c r="J8" s="39"/>
    </row>
    <row r="9" spans="1:10" ht="21.6" thickBot="1" x14ac:dyDescent="0.45">
      <c r="A9" s="3" t="s">
        <v>60</v>
      </c>
      <c r="I9" s="40">
        <f>I5-I8</f>
        <v>16399444.75</v>
      </c>
    </row>
    <row r="10" spans="1:10" ht="21.6" thickTop="1" x14ac:dyDescent="0.4"/>
    <row r="13" spans="1:10" x14ac:dyDescent="0.4">
      <c r="B13" s="26" t="s">
        <v>7</v>
      </c>
      <c r="D13" s="3" t="s">
        <v>8</v>
      </c>
      <c r="F13" s="26" t="s">
        <v>7</v>
      </c>
      <c r="G13" s="46"/>
      <c r="H13" s="46"/>
      <c r="I13" s="3" t="s">
        <v>9</v>
      </c>
    </row>
    <row r="14" spans="1:10" x14ac:dyDescent="0.4">
      <c r="C14" s="3" t="s">
        <v>10</v>
      </c>
      <c r="F14" s="46" t="s">
        <v>11</v>
      </c>
      <c r="G14" s="46"/>
      <c r="H14" s="46"/>
      <c r="I14" s="46"/>
    </row>
    <row r="15" spans="1:10" x14ac:dyDescent="0.4">
      <c r="B15" s="47" t="s">
        <v>12</v>
      </c>
      <c r="C15" s="47"/>
      <c r="D15" s="47"/>
      <c r="F15" s="46" t="s">
        <v>13</v>
      </c>
      <c r="G15" s="46"/>
      <c r="H15" s="46"/>
      <c r="I15" s="46"/>
    </row>
  </sheetData>
  <mergeCells count="7">
    <mergeCell ref="B15:D15"/>
    <mergeCell ref="F15:I15"/>
    <mergeCell ref="G13:H13"/>
    <mergeCell ref="F14:I14"/>
    <mergeCell ref="A1:I1"/>
    <mergeCell ref="A2:I2"/>
    <mergeCell ref="A3:I3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sqref="A1:D1"/>
    </sheetView>
  </sheetViews>
  <sheetFormatPr defaultColWidth="9" defaultRowHeight="21" x14ac:dyDescent="0.4"/>
  <cols>
    <col min="1" max="1" width="3.69921875" style="1" customWidth="1"/>
    <col min="2" max="2" width="57.09765625" style="1" customWidth="1"/>
    <col min="3" max="3" width="2.3984375" style="2" customWidth="1"/>
    <col min="4" max="4" width="16.19921875" style="2" customWidth="1"/>
    <col min="5" max="5" width="16.19921875" style="1" customWidth="1"/>
    <col min="6" max="16384" width="9" style="1"/>
  </cols>
  <sheetData>
    <row r="1" spans="1:4" ht="24.6" x14ac:dyDescent="0.7">
      <c r="A1" s="44" t="s">
        <v>72</v>
      </c>
      <c r="B1" s="44"/>
      <c r="C1" s="44"/>
      <c r="D1" s="44"/>
    </row>
    <row r="2" spans="1:4" x14ac:dyDescent="0.4">
      <c r="A2" s="49" t="s">
        <v>2</v>
      </c>
      <c r="B2" s="49"/>
      <c r="C2" s="49"/>
      <c r="D2" s="49"/>
    </row>
    <row r="3" spans="1:4" x14ac:dyDescent="0.4">
      <c r="A3" s="49"/>
      <c r="B3" s="49"/>
      <c r="C3" s="49"/>
      <c r="D3" s="49"/>
    </row>
    <row r="4" spans="1:4" x14ac:dyDescent="0.4">
      <c r="A4" s="1" t="s">
        <v>73</v>
      </c>
      <c r="D4" s="8">
        <v>42998000.869999997</v>
      </c>
    </row>
    <row r="5" spans="1:4" ht="28.5" customHeight="1" x14ac:dyDescent="0.4">
      <c r="A5" s="9" t="s">
        <v>3</v>
      </c>
      <c r="B5" s="1" t="s">
        <v>74</v>
      </c>
      <c r="D5" s="6">
        <v>41296859.960000001</v>
      </c>
    </row>
    <row r="6" spans="1:4" ht="21.6" thickBot="1" x14ac:dyDescent="0.45">
      <c r="A6" s="1" t="s">
        <v>75</v>
      </c>
      <c r="D6" s="16">
        <f>D4-D5</f>
        <v>1701140.9099999964</v>
      </c>
    </row>
    <row r="7" spans="1:4" ht="21.6" thickTop="1" x14ac:dyDescent="0.4">
      <c r="D7" s="8"/>
    </row>
    <row r="8" spans="1:4" ht="21.6" thickBot="1" x14ac:dyDescent="0.45">
      <c r="B8" s="3" t="s">
        <v>76</v>
      </c>
      <c r="D8" s="50">
        <f>D6*5/100</f>
        <v>85057.045499999818</v>
      </c>
    </row>
    <row r="9" spans="1:4" ht="21.6" thickTop="1" x14ac:dyDescent="0.4">
      <c r="D9" s="10"/>
    </row>
    <row r="11" spans="1:4" x14ac:dyDescent="0.4">
      <c r="B11" s="48" t="s">
        <v>78</v>
      </c>
      <c r="C11" s="48"/>
      <c r="D11" s="48"/>
    </row>
    <row r="12" spans="1:4" x14ac:dyDescent="0.4">
      <c r="B12" s="48" t="s">
        <v>77</v>
      </c>
      <c r="C12" s="48"/>
      <c r="D12" s="48"/>
    </row>
  </sheetData>
  <mergeCells count="5">
    <mergeCell ref="B12:D12"/>
    <mergeCell ref="A2:D2"/>
    <mergeCell ref="A3:D3"/>
    <mergeCell ref="A1:D1"/>
    <mergeCell ref="B11:D11"/>
  </mergeCells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พิสูจน์ยอดสะสมระหว่างปี</vt:lpstr>
      <vt:lpstr>เงินสะสม</vt:lpstr>
      <vt:lpstr>เงินทุนสำรองเงินสะสม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DekDoYz Nara</cp:lastModifiedBy>
  <cp:lastPrinted>2024-07-24T04:04:20Z</cp:lastPrinted>
  <dcterms:created xsi:type="dcterms:W3CDTF">2016-03-21T06:44:43Z</dcterms:created>
  <dcterms:modified xsi:type="dcterms:W3CDTF">2024-07-24T04:06:04Z</dcterms:modified>
</cp:coreProperties>
</file>